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igital\Oct-Dic\"/>
    </mc:Choice>
  </mc:AlternateContent>
  <bookViews>
    <workbookView xWindow="0" yWindow="0" windowWidth="28800" windowHeight="1248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32" i="1"/>
  <c r="B34" i="1"/>
  <c r="C32" i="1" l="1"/>
  <c r="D32" i="1"/>
  <c r="D31" i="1" l="1"/>
  <c r="C31" i="1"/>
  <c r="D14" i="1" l="1"/>
  <c r="C14" i="1"/>
  <c r="B14" i="1"/>
  <c r="D3" i="1"/>
  <c r="D34" i="1" s="1"/>
  <c r="C3" i="1"/>
  <c r="C34" i="1" s="1"/>
  <c r="B3" i="1"/>
  <c r="D24" i="1" l="1"/>
  <c r="C24" i="1"/>
  <c r="B24" i="1"/>
  <c r="D35" i="1"/>
  <c r="C35" i="1"/>
  <c r="B35" i="1"/>
  <c r="D27" i="1"/>
  <c r="D39" i="1" s="1"/>
  <c r="C27" i="1"/>
  <c r="B27" i="1"/>
  <c r="C39" i="1" l="1"/>
  <c r="B39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<sst xmlns="http://schemas.openxmlformats.org/spreadsheetml/2006/main" count="44" uniqueCount="36">
  <si>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</si>
  <si>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</si>
  <si>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</si>
  <si>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</si>
  <si>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</si>
  <si>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</si>
  <si>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</si>
  <si>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</si>
  <si>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</si>
  <si>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</si>
  <si>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</si>
  <si>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</si>
  <si>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</si>
  <si>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</si>
  <si>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</si>
  <si>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</si>
  <si>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</si>
  <si>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</si>
  <si>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</si>
  <si>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</si>
  <si>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</si>
  <si>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</si>
  <si>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</si>
  <si>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</si>
  <si>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</si>
  <si>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</si>
  <si>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</si>
  <si>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</si>
  <si>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</si>
  <si>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</si>
  <si>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</si>
  <si>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</si>
  <si>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</si>
  <si>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</si>
  <si>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</si>
  <si>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 Explora
Flujo de Fondos
Del 01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</si>
</sst>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1389423</xdr:colOff>
      <xdr:row>1</xdr:row>
      <xdr:rowOff>9524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38942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Normal="100" workbookViewId="0">
      <selection activeCell="B20" sqref="B2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35</v>
      </c>
      <c r="B1" s="30"/>
      <c r="C1" s="30"/>
      <c r="D1" s="31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170563599</v>
      </c>
      <c r="C3" s="19">
        <f t="shared" ref="C3:D3" si="0">SUM(C4:C13)</f>
        <v>118809654.10000001</v>
      </c>
      <c r="D3" s="2">
        <f t="shared" si="0"/>
        <v>91695036.5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>
        <v>1420416.14</v>
      </c>
      <c r="D8" s="3">
        <v>1420416.14</v>
      </c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26410830.200000003</v>
      </c>
      <c r="C10" s="20">
        <v>6117375.0099999998</v>
      </c>
      <c r="D10" s="3">
        <v>6035757.4100000001</v>
      </c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144152768.80000001</v>
      </c>
      <c r="C12" s="20">
        <v>111271862.95</v>
      </c>
      <c r="D12" s="3">
        <v>84238862.950000003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170563599</v>
      </c>
      <c r="C14" s="21">
        <f t="shared" ref="C14:D14" si="1">SUM(C15:C23)</f>
        <v>34369319.979999997</v>
      </c>
      <c r="D14" s="4">
        <f t="shared" si="1"/>
        <v>33889392.939999998</v>
      </c>
    </row>
    <row r="15" spans="1:4" x14ac:dyDescent="0.2">
      <c r="A15" s="14" t="s">
        <v>12</v>
      </c>
      <c r="B15" s="20">
        <v>26406810.768610481</v>
      </c>
      <c r="C15" s="20">
        <v>15307545.23</v>
      </c>
      <c r="D15" s="3">
        <v>14892502.190000001</v>
      </c>
    </row>
    <row r="16" spans="1:4" x14ac:dyDescent="0.2">
      <c r="A16" s="14" t="s">
        <v>13</v>
      </c>
      <c r="B16" s="20">
        <v>5178317.0699999994</v>
      </c>
      <c r="C16" s="20">
        <v>1260520.3799999999</v>
      </c>
      <c r="D16" s="3">
        <v>1260520.3799999999</v>
      </c>
    </row>
    <row r="17" spans="1:4" x14ac:dyDescent="0.2">
      <c r="A17" s="14" t="s">
        <v>14</v>
      </c>
      <c r="B17" s="20">
        <v>21742448.211389512</v>
      </c>
      <c r="C17" s="20">
        <v>10066886.719999999</v>
      </c>
      <c r="D17" s="3">
        <v>10002002.719999999</v>
      </c>
    </row>
    <row r="18" spans="1:4" x14ac:dyDescent="0.2">
      <c r="A18" s="14" t="s">
        <v>9</v>
      </c>
      <c r="B18" s="20"/>
      <c r="C18" s="20"/>
      <c r="D18" s="3"/>
    </row>
    <row r="19" spans="1:4" x14ac:dyDescent="0.2">
      <c r="A19" s="14" t="s">
        <v>15</v>
      </c>
      <c r="B19" s="20">
        <v>56966224.949999996</v>
      </c>
      <c r="C19" s="20">
        <v>7734367.6499999985</v>
      </c>
      <c r="D19" s="3">
        <v>7734367.6499999985</v>
      </c>
    </row>
    <row r="20" spans="1:4" x14ac:dyDescent="0.2">
      <c r="A20" s="14" t="s">
        <v>16</v>
      </c>
      <c r="B20" s="20">
        <v>60269798</v>
      </c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84440334.120000005</v>
      </c>
      <c r="D24" s="5">
        <f>D3-D14</f>
        <v>57805643.560000002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170563599</v>
      </c>
      <c r="C27" s="19">
        <f>SUM(C28:C34)</f>
        <v>118809654.09999999</v>
      </c>
      <c r="D27" s="2">
        <f>SUM(D28:D34)</f>
        <v>91695036.5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v>26410830.200000003</v>
      </c>
      <c r="C31" s="23">
        <f>+C10</f>
        <v>6117375.0099999998</v>
      </c>
      <c r="D31" s="16">
        <f>+D10</f>
        <v>6035757.4100000001</v>
      </c>
    </row>
    <row r="32" spans="1:4" x14ac:dyDescent="0.2">
      <c r="A32" s="11" t="s">
        <v>30</v>
      </c>
      <c r="B32" s="23">
        <f>14268744+3306194+20000000</f>
        <v>37574938</v>
      </c>
      <c r="C32" s="23">
        <f>14388360.7+3726161.41</f>
        <v>18114522.109999999</v>
      </c>
      <c r="D32" s="16">
        <f>+C32</f>
        <v>18114522.109999999</v>
      </c>
    </row>
    <row r="33" spans="1:5" x14ac:dyDescent="0.2">
      <c r="A33" s="11" t="s">
        <v>31</v>
      </c>
      <c r="B33" s="23">
        <f>24428346.28+32967000+28000000+1100000</f>
        <v>86495346.280000001</v>
      </c>
      <c r="C33" s="23">
        <v>0</v>
      </c>
      <c r="D33" s="16">
        <v>0</v>
      </c>
    </row>
    <row r="34" spans="1:5" x14ac:dyDescent="0.2">
      <c r="A34" s="11" t="s">
        <v>32</v>
      </c>
      <c r="B34" s="23">
        <f>8068278.802584+30263905.997416-24428346.28+4678646+1500000</f>
        <v>20082484.519999996</v>
      </c>
      <c r="C34" s="23">
        <f>+C3-C31-C32-C33</f>
        <v>94577756.980000004</v>
      </c>
      <c r="D34" s="16">
        <f>+D3-D31-D32</f>
        <v>67544756.980000004</v>
      </c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/>
      <c r="C36" s="23"/>
      <c r="D36" s="16"/>
    </row>
    <row r="37" spans="1:5" x14ac:dyDescent="0.2">
      <c r="A37" s="11" t="s">
        <v>31</v>
      </c>
      <c r="B37" s="23"/>
      <c r="C37" s="23"/>
      <c r="D37" s="16"/>
    </row>
    <row r="38" spans="1:5" x14ac:dyDescent="0.2">
      <c r="A38" s="11" t="s">
        <v>34</v>
      </c>
      <c r="B38" s="23"/>
      <c r="C38" s="23"/>
      <c r="D38" s="16"/>
    </row>
    <row r="39" spans="1:5" x14ac:dyDescent="0.2">
      <c r="A39" s="13" t="s">
        <v>24</v>
      </c>
      <c r="B39" s="25">
        <f>B27+B35</f>
        <v>170563599</v>
      </c>
      <c r="C39" s="25">
        <f t="shared" ref="C39:D39" si="2">C27+C35</f>
        <v>118809654.09999999</v>
      </c>
      <c r="D39" s="18">
        <f t="shared" si="2"/>
        <v>91695036.5</v>
      </c>
      <c r="E39" s="28"/>
    </row>
    <row r="40" spans="1:5" x14ac:dyDescent="0.2">
      <c r="B40" s="28"/>
    </row>
    <row r="41" spans="1:5" x14ac:dyDescent="0.2">
      <c r="B41" s="28"/>
      <c r="C41" s="28"/>
      <c r="D41" s="28"/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2017-12-20T04:54:53Z</dcterms:created>
  <dcterms:modified xsi:type="dcterms:W3CDTF">2021-01-18T15:47:46Z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